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00" activeTab="1"/>
  </bookViews>
  <sheets>
    <sheet name="估價單" sheetId="1" r:id="rId1"/>
    <sheet name="估價單(調整後)" sheetId="2" r:id="rId2"/>
  </sheets>
  <definedNames>
    <definedName name="_xlnm.Print_Area" localSheetId="0">'估價單'!$A$1:$G$38</definedName>
    <definedName name="_xlnm.Print_Area" localSheetId="1">'估價單(調整後)'!$A$1:$E$37</definedName>
    <definedName name="_xlnm.Print_Titles" localSheetId="0">'估價單'!$1:$2</definedName>
    <definedName name="_xlnm.Print_Titles" localSheetId="1">'估價單(調整後)'!$1:$1</definedName>
  </definedNames>
  <calcPr fullCalcOnLoad="1"/>
</workbook>
</file>

<file path=xl/sharedStrings.xml><?xml version="1.0" encoding="utf-8"?>
<sst xmlns="http://schemas.openxmlformats.org/spreadsheetml/2006/main" count="205" uniqueCount="111">
  <si>
    <t>編號</t>
  </si>
  <si>
    <t>車號</t>
  </si>
  <si>
    <t>區域</t>
  </si>
  <si>
    <t>行    駛    路    線</t>
  </si>
  <si>
    <t>土城路線</t>
  </si>
  <si>
    <t>三峽路線</t>
  </si>
  <si>
    <t>01</t>
  </si>
  <si>
    <t>02</t>
  </si>
  <si>
    <t>011</t>
  </si>
  <si>
    <t>012</t>
  </si>
  <si>
    <t>迴龍樹林</t>
  </si>
  <si>
    <t>板橋路線</t>
  </si>
  <si>
    <t>05</t>
  </si>
  <si>
    <t>06</t>
  </si>
  <si>
    <t>07</t>
  </si>
  <si>
    <t>08</t>
  </si>
  <si>
    <t>09</t>
  </si>
  <si>
    <t>10</t>
  </si>
  <si>
    <t>11</t>
  </si>
  <si>
    <t>12</t>
  </si>
  <si>
    <t>021</t>
  </si>
  <si>
    <t>051</t>
  </si>
  <si>
    <t>052</t>
  </si>
  <si>
    <t>053</t>
  </si>
  <si>
    <t>054</t>
  </si>
  <si>
    <t>055</t>
  </si>
  <si>
    <t>056</t>
  </si>
  <si>
    <t>061</t>
  </si>
  <si>
    <t>062</t>
  </si>
  <si>
    <t>063</t>
  </si>
  <si>
    <t>071</t>
  </si>
  <si>
    <t>072</t>
  </si>
  <si>
    <t>073</t>
  </si>
  <si>
    <t>074</t>
  </si>
  <si>
    <t>075</t>
  </si>
  <si>
    <t>081</t>
  </si>
  <si>
    <t>082</t>
  </si>
  <si>
    <t>083</t>
  </si>
  <si>
    <t>03</t>
  </si>
  <si>
    <t>04</t>
  </si>
  <si>
    <r>
      <t>1</t>
    </r>
    <r>
      <rPr>
        <sz val="12"/>
        <color indexed="8"/>
        <rFont val="標楷體"/>
        <family val="4"/>
      </rPr>
      <t>3</t>
    </r>
  </si>
  <si>
    <r>
      <t>1</t>
    </r>
    <r>
      <rPr>
        <sz val="12"/>
        <color indexed="8"/>
        <rFont val="標楷體"/>
        <family val="4"/>
      </rPr>
      <t>4</t>
    </r>
  </si>
  <si>
    <r>
      <t>0</t>
    </r>
    <r>
      <rPr>
        <sz val="12"/>
        <color indexed="8"/>
        <rFont val="標楷體"/>
        <family val="4"/>
      </rPr>
      <t>92</t>
    </r>
  </si>
  <si>
    <r>
      <t>2</t>
    </r>
    <r>
      <rPr>
        <sz val="12"/>
        <color indexed="8"/>
        <rFont val="標楷體"/>
        <family val="4"/>
      </rPr>
      <t>02</t>
    </r>
  </si>
  <si>
    <t>泰山路線</t>
  </si>
  <si>
    <t>新莊路線</t>
  </si>
  <si>
    <t>031</t>
  </si>
  <si>
    <t>032</t>
  </si>
  <si>
    <t>樹林路線</t>
  </si>
  <si>
    <t>064</t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</si>
  <si>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</si>
  <si>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</si>
  <si>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</si>
  <si>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</si>
  <si>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</si>
  <si>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</si>
  <si>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</si>
  <si>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</si>
  <si>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</si>
  <si>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t>24</t>
  </si>
  <si>
    <t>25</t>
  </si>
  <si>
    <t>鶯歌路線</t>
  </si>
  <si>
    <t>由鶯歌火車站(建國路出口)-鶯歌工商</t>
  </si>
  <si>
    <t>蘆洲三重</t>
  </si>
  <si>
    <t>永和中和</t>
  </si>
  <si>
    <t>三峽橫溪</t>
  </si>
  <si>
    <t>新北市立鶯歌工商112學年度至113學年度開學前學生通勤交通車委託服務採購案
估價單</t>
  </si>
  <si>
    <t xml:space="preserve">      2.上述交通車路線表,因各區域每月搭車人數不一,因此各區域路線行駛站編排順序亦會有所調整。</t>
  </si>
  <si>
    <t>廠商名稱：</t>
  </si>
  <si>
    <t>(蓋章)</t>
  </si>
  <si>
    <t>負 責 人：</t>
  </si>
  <si>
    <t xml:space="preserve">      3.本案標價不逾預算金額(新臺幣2,600萬480元)。</t>
  </si>
  <si>
    <r>
      <t>由</t>
    </r>
    <r>
      <rPr>
        <sz val="12"/>
        <color indexed="8"/>
        <rFont val="細明體"/>
        <family val="3"/>
      </rPr>
      <t></t>
    </r>
    <r>
      <rPr>
        <sz val="12"/>
        <color indexed="8"/>
        <rFont val="標楷體"/>
        <family val="4"/>
      </rPr>
      <t>➊福營國中-➋</t>
    </r>
    <r>
      <rPr>
        <sz val="12"/>
        <color indexed="8"/>
        <rFont val="細明體"/>
        <family val="3"/>
      </rPr>
      <t></t>
    </r>
    <r>
      <rPr>
        <sz val="12"/>
        <color indexed="8"/>
        <rFont val="標楷體"/>
        <family val="4"/>
      </rPr>
      <t>民安國小(民安陸橋)-鶯歌工商</t>
    </r>
  </si>
  <si>
    <r>
      <t>由</t>
    </r>
    <r>
      <rPr>
        <sz val="12"/>
        <color indexed="8"/>
        <rFont val="細明體"/>
        <family val="3"/>
      </rPr>
      <t></t>
    </r>
    <r>
      <rPr>
        <sz val="12"/>
        <color indexed="8"/>
        <rFont val="標楷體"/>
        <family val="4"/>
      </rPr>
      <t>➊丹鳳中學-➋</t>
    </r>
    <r>
      <rPr>
        <sz val="12"/>
        <color indexed="8"/>
        <rFont val="細明體"/>
        <family val="3"/>
      </rPr>
      <t></t>
    </r>
    <r>
      <rPr>
        <sz val="12"/>
        <color indexed="8"/>
        <rFont val="標楷體"/>
        <family val="4"/>
      </rPr>
      <t>光華國小-鶯歌工商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</si>
  <si>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➊徐匯中學(公車站)-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➋中華路幸福路口(台新銀行)-</t>
    </r>
    <r>
      <rPr>
        <sz val="12"/>
        <rFont val="細明體"/>
        <family val="3"/>
      </rPr>
      <t></t>
    </r>
    <r>
      <rPr>
        <sz val="12"/>
        <rFont val="標楷體"/>
        <family val="4"/>
      </rPr>
      <t>➌全聯中港店(中華路2段1號)-</t>
    </r>
    <r>
      <rPr>
        <sz val="12"/>
        <rFont val="細明體"/>
        <family val="3"/>
      </rPr>
      <t></t>
    </r>
    <r>
      <rPr>
        <sz val="12"/>
        <rFont val="標楷體"/>
        <family val="4"/>
      </rPr>
      <t>➍新泰路全家(新泰路305巷1號)-</t>
    </r>
    <r>
      <rPr>
        <sz val="12"/>
        <rFont val="細明體"/>
        <family val="3"/>
      </rPr>
      <t></t>
    </r>
    <r>
      <rPr>
        <sz val="12"/>
        <rFont val="標楷體"/>
        <family val="4"/>
      </rPr>
      <t>➎新泰路合作金庫(新泰路115號)-鶯歌工商</t>
    </r>
  </si>
  <si>
    <r>
      <t>由➊</t>
    </r>
    <r>
      <rPr>
        <sz val="12"/>
        <rFont val="細明體"/>
        <family val="3"/>
      </rPr>
      <t></t>
    </r>
    <r>
      <rPr>
        <sz val="12"/>
        <rFont val="標楷體"/>
        <family val="4"/>
      </rPr>
      <t>智光商工(正門口)-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➋中國信託雙和分行(中正路588號)-➌</t>
    </r>
    <r>
      <rPr>
        <sz val="12"/>
        <rFont val="細明體"/>
        <family val="3"/>
      </rPr>
      <t></t>
    </r>
    <r>
      <rPr>
        <sz val="12"/>
        <rFont val="標楷體"/>
        <family val="4"/>
      </rPr>
      <t>四季食堂中和店(連城路224號)-➍</t>
    </r>
    <r>
      <rPr>
        <sz val="12"/>
        <rFont val="細明體"/>
        <family val="3"/>
      </rPr>
      <t></t>
    </r>
    <r>
      <rPr>
        <sz val="12"/>
        <rFont val="標楷體"/>
        <family val="4"/>
      </rPr>
      <t>全家員山店(民樂路與員山路85度C)-鶯歌工商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</si>
  <si>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➊民族陸橋百貨行旁7-11對面-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➋板橋府中站(1號出口)-鶯歌工商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</si>
  <si>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➊三民路家樂福(門口)-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➋重慶國中-</t>
    </r>
    <r>
      <rPr>
        <sz val="12"/>
        <rFont val="細明體"/>
        <family val="3"/>
      </rPr>
      <t></t>
    </r>
    <r>
      <rPr>
        <sz val="12"/>
        <rFont val="標楷體"/>
        <family val="4"/>
      </rPr>
      <t>➌國慶路郵局(對面公車站)-鶯歌工商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</si>
  <si>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➊竹崙7-11(成福路241號)-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➋成福國小(東側門)-➌大同公司-➍橫溪7-11(溪北街109號)-鶯歌工商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</si>
  <si>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➊富士自行車(新埔國中校門口)-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➋板農社後辦事處(中正路213號)-</t>
    </r>
    <r>
      <rPr>
        <sz val="12"/>
        <rFont val="細明體"/>
        <family val="3"/>
      </rPr>
      <t></t>
    </r>
    <r>
      <rPr>
        <sz val="12"/>
        <rFont val="標楷體"/>
        <family val="4"/>
      </rPr>
      <t>華僑中學-鶯歌工商</t>
    </r>
  </si>
  <si>
    <r>
      <t>由➊</t>
    </r>
    <r>
      <rPr>
        <sz val="12"/>
        <rFont val="細明體"/>
        <family val="3"/>
      </rPr>
      <t></t>
    </r>
    <r>
      <rPr>
        <sz val="12"/>
        <rFont val="標楷體"/>
        <family val="4"/>
      </rPr>
      <t>板橋國中(門口)-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➋台塑石油浮洲站(篤行路沙崙街公車站)-➌</t>
    </r>
    <r>
      <rPr>
        <sz val="12"/>
        <rFont val="細明體"/>
        <family val="3"/>
      </rPr>
      <t></t>
    </r>
    <r>
      <rPr>
        <sz val="12"/>
        <rFont val="標楷體"/>
        <family val="4"/>
      </rPr>
      <t>沙崙國小-鶯歌工商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</si>
  <si>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➊匯豐銀行(江子翠2號出口)-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➋文化路大佛寺門口-</t>
    </r>
    <r>
      <rPr>
        <sz val="12"/>
        <rFont val="細明體"/>
        <family val="3"/>
      </rPr>
      <t></t>
    </r>
    <r>
      <rPr>
        <sz val="12"/>
        <rFont val="標楷體"/>
        <family val="4"/>
      </rPr>
      <t>➌第一銀行(文化路1段329號)-</t>
    </r>
    <r>
      <rPr>
        <sz val="12"/>
        <rFont val="細明體"/>
        <family val="3"/>
      </rPr>
      <t></t>
    </r>
    <r>
      <rPr>
        <sz val="12"/>
        <rFont val="標楷體"/>
        <family val="4"/>
      </rPr>
      <t>➍亞東技術學院-鶯歌工商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</si>
  <si>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➊思夢樂板橋店(篤行路3段)-➋樹林中學-鶯歌工商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</si>
  <si>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➊樹林火車站後站(7-11紅綠燈)-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➋八德路復興路口-鶯歌工商</t>
    </r>
  </si>
  <si>
    <t>由➊柑園農會(轉角路口便當店)-➋三樹路姑娘廟(對面7-11公車站)-鶯歌工商</t>
  </si>
  <si>
    <t>由➊大同國小-鶯歌工商</t>
  </si>
  <si>
    <t>由➊武林國小(門口)--鶯歌工商</t>
  </si>
  <si>
    <r>
      <t>由➊寶來眼鏡(金城路延和路口)-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➋板橋法院門口-鶯歌工商</t>
    </r>
  </si>
  <si>
    <r>
      <t>由➊清水中學(對面全家)-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➋中央路合作金庫(2段96號)-➌承天路口(中央路3段康是美)-鶯歌工商</t>
    </r>
  </si>
  <si>
    <r>
      <t>由</t>
    </r>
    <r>
      <rPr>
        <sz val="12"/>
        <color indexed="8"/>
        <rFont val="細明體"/>
        <family val="3"/>
      </rPr>
      <t></t>
    </r>
    <r>
      <rPr>
        <sz val="12"/>
        <color indexed="8"/>
        <rFont val="標楷體"/>
        <family val="4"/>
      </rPr>
      <t>➊明德路與青雲路口(鼎沛車業)-</t>
    </r>
    <r>
      <rPr>
        <sz val="12"/>
        <color indexed="8"/>
        <rFont val="細明體"/>
        <family val="3"/>
      </rPr>
      <t></t>
    </r>
    <r>
      <rPr>
        <sz val="12"/>
        <color indexed="8"/>
        <rFont val="標楷體"/>
        <family val="4"/>
      </rPr>
      <t>➋貨饒村公車站(中央路1段80號)-鶯歌工商</t>
    </r>
  </si>
  <si>
    <r>
      <t>由➊</t>
    </r>
    <r>
      <rPr>
        <sz val="12"/>
        <color indexed="8"/>
        <rFont val="細明體"/>
        <family val="3"/>
      </rPr>
      <t></t>
    </r>
    <r>
      <rPr>
        <sz val="12"/>
        <color indexed="8"/>
        <rFont val="標楷體"/>
        <family val="4"/>
      </rPr>
      <t>裕民路學府路口(吉野家對面)-</t>
    </r>
    <r>
      <rPr>
        <sz val="12"/>
        <color indexed="8"/>
        <rFont val="細明體"/>
        <family val="3"/>
      </rPr>
      <t></t>
    </r>
    <r>
      <rPr>
        <sz val="12"/>
        <color indexed="8"/>
        <rFont val="標楷體"/>
        <family val="4"/>
      </rPr>
      <t>➋土城農會天橋</t>
    </r>
    <r>
      <rPr>
        <sz val="11"/>
        <color indexed="8"/>
        <rFont val="標楷體"/>
        <family val="4"/>
      </rPr>
      <t>(中央路國泰世華銀行</t>
    </r>
    <r>
      <rPr>
        <sz val="10"/>
        <color indexed="8"/>
        <rFont val="標楷體"/>
        <family val="4"/>
      </rPr>
      <t>)</t>
    </r>
    <r>
      <rPr>
        <sz val="12"/>
        <color indexed="8"/>
        <rFont val="標楷體"/>
        <family val="4"/>
      </rPr>
      <t>-鶯歌工商</t>
    </r>
  </si>
  <si>
    <r>
      <t>由</t>
    </r>
    <r>
      <rPr>
        <sz val="12"/>
        <color indexed="8"/>
        <rFont val="細明體"/>
        <family val="3"/>
      </rPr>
      <t></t>
    </r>
    <r>
      <rPr>
        <sz val="12"/>
        <color indexed="8"/>
        <rFont val="標楷體"/>
        <family val="4"/>
      </rPr>
      <t>➊土城國中(第一銀行旁)-</t>
    </r>
    <r>
      <rPr>
        <sz val="12"/>
        <color indexed="8"/>
        <rFont val="細明體"/>
        <family val="3"/>
      </rPr>
      <t></t>
    </r>
    <r>
      <rPr>
        <sz val="12"/>
        <color indexed="8"/>
        <rFont val="標楷體"/>
        <family val="4"/>
      </rPr>
      <t>➋土城工業區(大暖路口)-</t>
    </r>
    <r>
      <rPr>
        <sz val="12"/>
        <color indexed="8"/>
        <rFont val="細明體"/>
        <family val="3"/>
      </rPr>
      <t></t>
    </r>
    <r>
      <rPr>
        <sz val="12"/>
        <color indexed="8"/>
        <rFont val="標楷體"/>
        <family val="4"/>
      </rPr>
      <t>➌頂埔國小對面7-11-➍</t>
    </r>
    <r>
      <rPr>
        <sz val="12"/>
        <color indexed="8"/>
        <rFont val="細明體"/>
        <family val="3"/>
      </rPr>
      <t></t>
    </r>
    <r>
      <rPr>
        <sz val="12"/>
        <color indexed="8"/>
        <rFont val="標楷體"/>
        <family val="4"/>
      </rPr>
      <t>輔導中心(中央路4段401號)-鶯歌工商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</si>
  <si>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➊兵工廠側門(7-11對面)-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➋大埔郵局-</t>
    </r>
    <r>
      <rPr>
        <sz val="12"/>
        <rFont val="細明體"/>
        <family val="3"/>
      </rPr>
      <t></t>
    </r>
    <r>
      <rPr>
        <sz val="12"/>
        <rFont val="標楷體"/>
        <family val="4"/>
      </rPr>
      <t>➌台灣彩券行(民權街241號)-➍早餐店(民權街171號)-</t>
    </r>
    <r>
      <rPr>
        <sz val="12"/>
        <rFont val="細明體"/>
        <family val="3"/>
      </rPr>
      <t></t>
    </r>
    <r>
      <rPr>
        <sz val="12"/>
        <rFont val="標楷體"/>
        <family val="4"/>
      </rPr>
      <t>➎三峽中山路燦坤-鶯歌工商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</si>
  <si>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➊安溪國中(天橋下223號)-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➋光明陸橋(中正路75-1號)-鶯歌工商</t>
    </r>
  </si>
  <si>
    <r>
      <t>由</t>
    </r>
    <r>
      <rPr>
        <sz val="12"/>
        <rFont val="細明體"/>
        <family val="3"/>
      </rPr>
      <t></t>
    </r>
    <r>
      <rPr>
        <sz val="12"/>
        <rFont val="標楷體"/>
        <family val="4"/>
      </rPr>
      <t>➊三峽橋頭(復興路30號)-</t>
    </r>
    <r>
      <rPr>
        <sz val="12"/>
        <rFont val="細明體"/>
        <family val="3"/>
      </rPr>
      <t></t>
    </r>
    <r>
      <rPr>
        <sz val="12"/>
        <rFont val="標楷體"/>
        <family val="4"/>
      </rPr>
      <t>➋三峽國中(復興路168號前公車站)-鶯歌工商</t>
    </r>
  </si>
  <si>
    <r>
      <t>由➊</t>
    </r>
    <r>
      <rPr>
        <sz val="12"/>
        <color indexed="8"/>
        <rFont val="細明體"/>
        <family val="3"/>
      </rPr>
      <t></t>
    </r>
    <r>
      <rPr>
        <sz val="12"/>
        <color indexed="8"/>
        <rFont val="標楷體"/>
        <family val="4"/>
      </rPr>
      <t>光啟高中(對面)-➋山佳火車站(紅綠燈公車站-)鶯歌工商</t>
    </r>
  </si>
  <si>
    <r>
      <t>由</t>
    </r>
    <r>
      <rPr>
        <sz val="12"/>
        <color indexed="8"/>
        <rFont val="細明體"/>
        <family val="3"/>
      </rPr>
      <t></t>
    </r>
    <r>
      <rPr>
        <sz val="12"/>
        <color indexed="8"/>
        <rFont val="標楷體"/>
        <family val="4"/>
      </rPr>
      <t>➊泰山巖(明志路與泰林路上)-</t>
    </r>
    <r>
      <rPr>
        <sz val="12"/>
        <color indexed="8"/>
        <rFont val="細明體"/>
        <family val="3"/>
      </rPr>
      <t></t>
    </r>
    <r>
      <rPr>
        <sz val="12"/>
        <color indexed="8"/>
        <rFont val="標楷體"/>
        <family val="4"/>
      </rPr>
      <t>➋義學里公車站-</t>
    </r>
    <r>
      <rPr>
        <sz val="12"/>
        <color indexed="8"/>
        <rFont val="細明體"/>
        <family val="3"/>
      </rPr>
      <t></t>
    </r>
    <r>
      <rPr>
        <sz val="12"/>
        <color indexed="8"/>
        <rFont val="標楷體"/>
        <family val="4"/>
      </rPr>
      <t>➌明志工專-鶯歌工商</t>
    </r>
  </si>
  <si>
    <t>複價</t>
  </si>
  <si>
    <t>預估
人數</t>
  </si>
  <si>
    <t>單價
(每人每日上放學雙程車資)</t>
  </si>
  <si>
    <t>單日小計(以每車次40人計算)</t>
  </si>
  <si>
    <t>單月小計(22日)</t>
  </si>
  <si>
    <t>年度總額(11個月)</t>
  </si>
  <si>
    <t>標價總計：新臺幣  仟   佰   拾   萬   仟   佰   拾   元整(含稅)</t>
  </si>
  <si>
    <r>
      <t>備註：1.單日小計為複價的總和；單月小計為單日小計x22；年度總額為單月小計x11</t>
    </r>
    <r>
      <rPr>
        <sz val="12"/>
        <rFont val="新細明體"/>
        <family val="1"/>
      </rPr>
      <t>。</t>
    </r>
  </si>
  <si>
    <t>單價乘比率</t>
  </si>
  <si>
    <t>調後單價</t>
  </si>
  <si>
    <t>複價</t>
  </si>
  <si>
    <t>比例</t>
  </si>
  <si>
    <t>原總價</t>
  </si>
  <si>
    <t>決標價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</si>
</sst>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_-* #,##0.0_-;\-* #,##0.0_-;_-* &quot;-&quot;??_-;_-@_-"/>
    <numFmt numFmtId="182" formatCode="_-* #,##0_-;\-* #,##0_-;_-* &quot;-&quot;??_-;_-@_-"/>
    <numFmt numFmtId="183" formatCode="General&quot;元（年度金額）&quot;"/>
    <numFmt numFmtId="184" formatCode="_-* #,##0.000_-;\-* #,##0.000_-;_-* &quot;-&quot;??_-;_-@_-"/>
    <numFmt numFmtId="185" formatCode="_-* #,##0.0000_-;\-* #,##0.0000_-;_-* &quot;-&quot;??_-;_-@_-"/>
    <numFmt numFmtId="186" formatCode="0.00000_ "/>
    <numFmt numFmtId="187" formatCode="_-* #,##0_-;\-* ##,#00\-;_-* &quot;-&quot;??_-;_-@_-"/>
    <numFmt numFmtId="188" formatCode="#,##0_ "/>
    <numFmt numFmtId="189" formatCode="[$-404]AM/PM\ hh:mm:ss"/>
    <numFmt numFmtId="190" formatCode="0.00_);[Red]\(0.00\)"/>
    <numFmt numFmtId="191" formatCode="#,##0.00000_);[Red]\(#,##0.00000\)"/>
    <numFmt numFmtId="192" formatCode="#,##0_);[Red]\(#,##0\)"/>
    <numFmt numFmtId="193" formatCode="#,##0.00000_ "/>
    <numFmt numFmtId="194" formatCode="#,##0.00_);[Red]\(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3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細明體"/>
      <family val="3"/>
    </font>
    <font>
      <sz val="1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12"/>
      <name val="新細明體"/>
      <family val="1"/>
    </font>
    <font>
      <sz val="12"/>
      <color indexed="36"/>
      <name val="標楷體"/>
      <family val="4"/>
    </font>
    <font>
      <sz val="12"/>
      <color indexed="10"/>
      <name val="標楷體"/>
      <family val="4"/>
    </font>
    <font>
      <sz val="14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rgb="FFFF0000"/>
      <name val="標楷體"/>
      <family val="4"/>
    </font>
    <font>
      <sz val="12"/>
      <color rgb="FF0000FF"/>
      <name val="Calibri"/>
      <family val="1"/>
    </font>
    <font>
      <sz val="12"/>
      <color rgb="FF7030A0"/>
      <name val="標楷體"/>
      <family val="4"/>
    </font>
    <font>
      <sz val="12"/>
      <color rgb="FFFF0000"/>
      <name val="標楷體"/>
      <family val="4"/>
    </font>
    <font>
      <sz val="14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ont="0" applyFill="0" applyBorder="0" applyAlignment="0" applyProtection="0"/>
    <xf numFmtId="0" fontId="4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88" fontId="11" fillId="6" borderId="10" xfId="0" applyNumberFormat="1" applyFont="1" applyFill="1" applyBorder="1" applyAlignment="1">
      <alignment horizontal="center" vertical="center" wrapText="1"/>
    </xf>
    <xf numFmtId="190" fontId="11" fillId="7" borderId="10" xfId="0" applyNumberFormat="1" applyFont="1" applyFill="1" applyBorder="1" applyAlignment="1">
      <alignment horizontal="center" vertical="center" wrapText="1"/>
    </xf>
    <xf numFmtId="188" fontId="11" fillId="1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92" fontId="11" fillId="10" borderId="10" xfId="0" applyNumberFormat="1" applyFont="1" applyFill="1" applyBorder="1" applyAlignment="1">
      <alignment vertical="center" wrapText="1"/>
    </xf>
    <xf numFmtId="191" fontId="60" fillId="0" borderId="10" xfId="0" applyNumberFormat="1" applyFont="1" applyFill="1" applyBorder="1" applyAlignment="1">
      <alignment vertical="center" wrapText="1"/>
    </xf>
    <xf numFmtId="188" fontId="61" fillId="0" borderId="0" xfId="0" applyNumberFormat="1" applyFont="1" applyFill="1" applyAlignment="1">
      <alignment horizontal="center" vertical="center"/>
    </xf>
    <xf numFmtId="188" fontId="57" fillId="10" borderId="0" xfId="0" applyNumberFormat="1" applyFont="1" applyFill="1" applyAlignment="1">
      <alignment horizontal="center" vertical="center"/>
    </xf>
    <xf numFmtId="188" fontId="60" fillId="0" borderId="0" xfId="0" applyNumberFormat="1" applyFont="1" applyFill="1" applyAlignment="1">
      <alignment horizontal="center" vertical="center"/>
    </xf>
    <xf numFmtId="193" fontId="60" fillId="0" borderId="0" xfId="0" applyNumberFormat="1" applyFont="1" applyFill="1" applyAlignment="1">
      <alignment horizontal="center" vertical="center"/>
    </xf>
    <xf numFmtId="194" fontId="11" fillId="6" borderId="10" xfId="0" applyNumberFormat="1" applyFont="1" applyFill="1" applyBorder="1" applyAlignment="1">
      <alignment vertical="center" wrapText="1"/>
    </xf>
    <xf numFmtId="192" fontId="11" fillId="7" borderId="10" xfId="0" applyNumberFormat="1" applyFont="1" applyFill="1" applyBorder="1" applyAlignment="1">
      <alignment horizontal="center" vertical="center" wrapText="1"/>
    </xf>
    <xf numFmtId="192" fontId="0" fillId="0" borderId="0" xfId="0" applyNumberFormat="1" applyBorder="1" applyAlignment="1">
      <alignment vertical="center" wrapText="1"/>
    </xf>
    <xf numFmtId="188" fontId="0" fillId="0" borderId="0" xfId="0" applyNumberFormat="1" applyAlignment="1">
      <alignment vertical="center"/>
    </xf>
    <xf numFmtId="188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83" fontId="16" fillId="0" borderId="10" xfId="3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3" fontId="18" fillId="0" borderId="0" xfId="33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1" fontId="1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/>
    </xf>
    <xf numFmtId="183" fontId="11" fillId="0" borderId="14" xfId="33" applyNumberFormat="1" applyFont="1" applyFill="1" applyBorder="1" applyAlignment="1">
      <alignment horizontal="left" vertical="center" wrapText="1"/>
    </xf>
    <xf numFmtId="183" fontId="6" fillId="0" borderId="0" xfId="33" applyNumberFormat="1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SheetLayoutView="100" zoomScalePageLayoutView="0" workbookViewId="0" topLeftCell="A10">
      <selection activeCell="M5" sqref="M5"/>
    </sheetView>
  </sheetViews>
  <sheetFormatPr defaultColWidth="9.00390625" defaultRowHeight="15.75"/>
  <cols>
    <col min="1" max="1" width="4.75390625" style="0" customWidth="1"/>
    <col min="2" max="3" width="5.50390625" style="0" customWidth="1"/>
    <col min="4" max="4" width="60.375" style="0" customWidth="1"/>
    <col min="5" max="5" width="8.125" style="5" customWidth="1"/>
    <col min="6" max="6" width="9.125" style="5" customWidth="1"/>
    <col min="7" max="7" width="9.50390625" style="5" customWidth="1"/>
    <col min="8" max="8" width="9.50390625" style="0" bestFit="1" customWidth="1"/>
    <col min="9" max="9" width="11.875" style="0" customWidth="1"/>
    <col min="10" max="11" width="11.125" style="0" bestFit="1" customWidth="1"/>
  </cols>
  <sheetData>
    <row r="1" spans="1:10" ht="40.5" customHeight="1">
      <c r="A1" s="55" t="s">
        <v>66</v>
      </c>
      <c r="B1" s="55"/>
      <c r="C1" s="55"/>
      <c r="D1" s="55"/>
      <c r="E1" s="55"/>
      <c r="F1" s="55"/>
      <c r="G1" s="55"/>
      <c r="I1" s="25"/>
      <c r="J1" s="25"/>
    </row>
    <row r="2" spans="1:11" ht="64.5" customHeight="1">
      <c r="A2" s="20" t="s">
        <v>0</v>
      </c>
      <c r="B2" s="20" t="s">
        <v>1</v>
      </c>
      <c r="C2" s="9" t="s">
        <v>2</v>
      </c>
      <c r="D2" s="9" t="s">
        <v>3</v>
      </c>
      <c r="E2" s="14" t="s">
        <v>98</v>
      </c>
      <c r="F2" s="32" t="s">
        <v>99</v>
      </c>
      <c r="G2" s="14" t="s">
        <v>97</v>
      </c>
      <c r="H2" s="33" t="s">
        <v>105</v>
      </c>
      <c r="I2" s="34" t="s">
        <v>106</v>
      </c>
      <c r="J2" s="35" t="s">
        <v>107</v>
      </c>
      <c r="K2" s="36" t="s">
        <v>108</v>
      </c>
    </row>
    <row r="3" spans="1:11" ht="38.25" customHeight="1">
      <c r="A3" s="10" t="s">
        <v>6</v>
      </c>
      <c r="B3" s="10" t="s">
        <v>8</v>
      </c>
      <c r="C3" s="53" t="s">
        <v>45</v>
      </c>
      <c r="D3" s="7" t="s">
        <v>73</v>
      </c>
      <c r="E3" s="1">
        <v>40</v>
      </c>
      <c r="F3" s="4">
        <v>110</v>
      </c>
      <c r="G3" s="4">
        <f>E3*F3</f>
        <v>4400</v>
      </c>
      <c r="H3" s="43">
        <f>F3*K3</f>
        <v>108.52568875651527</v>
      </c>
      <c r="I3" s="44">
        <v>110</v>
      </c>
      <c r="J3" s="37">
        <f>I3*E3</f>
        <v>4400</v>
      </c>
      <c r="K3" s="38">
        <v>0.9865971705137752</v>
      </c>
    </row>
    <row r="4" spans="1:11" ht="38.25" customHeight="1">
      <c r="A4" s="10" t="s">
        <v>7</v>
      </c>
      <c r="B4" s="10" t="s">
        <v>9</v>
      </c>
      <c r="C4" s="53"/>
      <c r="D4" s="7" t="s">
        <v>72</v>
      </c>
      <c r="E4" s="1">
        <v>40</v>
      </c>
      <c r="F4" s="4">
        <v>110</v>
      </c>
      <c r="G4" s="4">
        <f aca="true" t="shared" si="0" ref="G4:G28">E4*F4</f>
        <v>4400</v>
      </c>
      <c r="H4" s="43">
        <f aca="true" t="shared" si="1" ref="H4:H28">F4*K4</f>
        <v>108.52568875651527</v>
      </c>
      <c r="I4" s="44">
        <v>110</v>
      </c>
      <c r="J4" s="37">
        <f aca="true" t="shared" si="2" ref="J4:J28">I4*E4</f>
        <v>4400</v>
      </c>
      <c r="K4" s="38">
        <v>0.9865971705137752</v>
      </c>
    </row>
    <row r="5" spans="1:11" ht="57" customHeight="1">
      <c r="A5" s="10" t="s">
        <v>38</v>
      </c>
      <c r="B5" s="10" t="s">
        <v>20</v>
      </c>
      <c r="C5" s="9" t="s">
        <v>63</v>
      </c>
      <c r="D5" s="27" t="s">
        <v>74</v>
      </c>
      <c r="E5" s="1">
        <v>40</v>
      </c>
      <c r="F5" s="4">
        <v>110</v>
      </c>
      <c r="G5" s="4">
        <f t="shared" si="0"/>
        <v>4400</v>
      </c>
      <c r="H5" s="43">
        <f t="shared" si="1"/>
        <v>108.52568875651527</v>
      </c>
      <c r="I5" s="44">
        <v>110</v>
      </c>
      <c r="J5" s="37">
        <f t="shared" si="2"/>
        <v>4400</v>
      </c>
      <c r="K5" s="38">
        <v>0.9865971705137752</v>
      </c>
    </row>
    <row r="6" spans="1:11" ht="57" customHeight="1">
      <c r="A6" s="10" t="s">
        <v>39</v>
      </c>
      <c r="B6" s="8" t="s">
        <v>46</v>
      </c>
      <c r="C6" s="14" t="s">
        <v>64</v>
      </c>
      <c r="D6" s="27" t="s">
        <v>75</v>
      </c>
      <c r="E6" s="1">
        <v>40</v>
      </c>
      <c r="F6" s="4">
        <v>110</v>
      </c>
      <c r="G6" s="4">
        <f t="shared" si="0"/>
        <v>4400</v>
      </c>
      <c r="H6" s="43">
        <f t="shared" si="1"/>
        <v>108.52568875651527</v>
      </c>
      <c r="I6" s="44">
        <v>110</v>
      </c>
      <c r="J6" s="37">
        <f t="shared" si="2"/>
        <v>4400</v>
      </c>
      <c r="K6" s="38">
        <v>0.9865971705137752</v>
      </c>
    </row>
    <row r="7" spans="1:11" ht="38.25" customHeight="1">
      <c r="A7" s="8" t="s">
        <v>12</v>
      </c>
      <c r="B7" s="8" t="s">
        <v>47</v>
      </c>
      <c r="C7" s="14" t="s">
        <v>65</v>
      </c>
      <c r="D7" s="28" t="s">
        <v>78</v>
      </c>
      <c r="E7" s="1">
        <v>40</v>
      </c>
      <c r="F7" s="4">
        <v>110</v>
      </c>
      <c r="G7" s="4">
        <f t="shared" si="0"/>
        <v>4400</v>
      </c>
      <c r="H7" s="43">
        <f t="shared" si="1"/>
        <v>108.52568875651527</v>
      </c>
      <c r="I7" s="44">
        <v>110</v>
      </c>
      <c r="J7" s="37">
        <f t="shared" si="2"/>
        <v>4400</v>
      </c>
      <c r="K7" s="38">
        <v>0.9865971705137752</v>
      </c>
    </row>
    <row r="8" spans="1:11" ht="38.25" customHeight="1">
      <c r="A8" s="8" t="s">
        <v>13</v>
      </c>
      <c r="B8" s="10" t="s">
        <v>21</v>
      </c>
      <c r="C8" s="53" t="s">
        <v>11</v>
      </c>
      <c r="D8" s="28" t="s">
        <v>76</v>
      </c>
      <c r="E8" s="1">
        <v>40</v>
      </c>
      <c r="F8" s="4">
        <v>110</v>
      </c>
      <c r="G8" s="4">
        <f t="shared" si="0"/>
        <v>4400</v>
      </c>
      <c r="H8" s="43">
        <f t="shared" si="1"/>
        <v>108.52568875651527</v>
      </c>
      <c r="I8" s="44">
        <v>110</v>
      </c>
      <c r="J8" s="37">
        <f t="shared" si="2"/>
        <v>4400</v>
      </c>
      <c r="K8" s="38">
        <v>0.9865971705137752</v>
      </c>
    </row>
    <row r="9" spans="1:11" ht="38.25" customHeight="1">
      <c r="A9" s="10" t="s">
        <v>14</v>
      </c>
      <c r="B9" s="10" t="s">
        <v>22</v>
      </c>
      <c r="C9" s="53"/>
      <c r="D9" s="28" t="s">
        <v>77</v>
      </c>
      <c r="E9" s="1">
        <v>40</v>
      </c>
      <c r="F9" s="4">
        <v>110</v>
      </c>
      <c r="G9" s="4">
        <f t="shared" si="0"/>
        <v>4400</v>
      </c>
      <c r="H9" s="43">
        <f t="shared" si="1"/>
        <v>108.52568875651527</v>
      </c>
      <c r="I9" s="44">
        <v>110</v>
      </c>
      <c r="J9" s="37">
        <f t="shared" si="2"/>
        <v>4400</v>
      </c>
      <c r="K9" s="38">
        <v>0.9865971705137752</v>
      </c>
    </row>
    <row r="10" spans="1:11" ht="38.25" customHeight="1">
      <c r="A10" s="10" t="s">
        <v>15</v>
      </c>
      <c r="B10" s="10" t="s">
        <v>23</v>
      </c>
      <c r="C10" s="53"/>
      <c r="D10" s="28" t="s">
        <v>79</v>
      </c>
      <c r="E10" s="1">
        <v>40</v>
      </c>
      <c r="F10" s="4">
        <v>110</v>
      </c>
      <c r="G10" s="4">
        <f t="shared" si="0"/>
        <v>4400</v>
      </c>
      <c r="H10" s="43">
        <f t="shared" si="1"/>
        <v>108.52568875651527</v>
      </c>
      <c r="I10" s="44">
        <v>110</v>
      </c>
      <c r="J10" s="37">
        <f t="shared" si="2"/>
        <v>4400</v>
      </c>
      <c r="K10" s="38">
        <v>0.9865971705137752</v>
      </c>
    </row>
    <row r="11" spans="1:11" ht="38.25" customHeight="1">
      <c r="A11" s="10" t="s">
        <v>16</v>
      </c>
      <c r="B11" s="10" t="s">
        <v>24</v>
      </c>
      <c r="C11" s="53"/>
      <c r="D11" s="27" t="s">
        <v>80</v>
      </c>
      <c r="E11" s="1">
        <v>40</v>
      </c>
      <c r="F11" s="4">
        <v>110</v>
      </c>
      <c r="G11" s="4">
        <f t="shared" si="0"/>
        <v>4400</v>
      </c>
      <c r="H11" s="43">
        <f t="shared" si="1"/>
        <v>108.52568875651527</v>
      </c>
      <c r="I11" s="44">
        <v>108</v>
      </c>
      <c r="J11" s="37">
        <f t="shared" si="2"/>
        <v>4320</v>
      </c>
      <c r="K11" s="38">
        <v>0.9865971705137752</v>
      </c>
    </row>
    <row r="12" spans="1:11" ht="38.25" customHeight="1">
      <c r="A12" s="10" t="s">
        <v>17</v>
      </c>
      <c r="B12" s="10" t="s">
        <v>25</v>
      </c>
      <c r="C12" s="53"/>
      <c r="D12" s="28" t="s">
        <v>81</v>
      </c>
      <c r="E12" s="1">
        <v>40</v>
      </c>
      <c r="F12" s="4">
        <v>110</v>
      </c>
      <c r="G12" s="4">
        <f t="shared" si="0"/>
        <v>4400</v>
      </c>
      <c r="H12" s="43">
        <f t="shared" si="1"/>
        <v>108.52568875651527</v>
      </c>
      <c r="I12" s="44">
        <v>108</v>
      </c>
      <c r="J12" s="37">
        <f t="shared" si="2"/>
        <v>4320</v>
      </c>
      <c r="K12" s="38">
        <v>0.9865971705137752</v>
      </c>
    </row>
    <row r="13" spans="1:11" ht="38.25" customHeight="1">
      <c r="A13" s="10" t="s">
        <v>18</v>
      </c>
      <c r="B13" s="10" t="s">
        <v>26</v>
      </c>
      <c r="C13" s="53"/>
      <c r="D13" s="29" t="s">
        <v>82</v>
      </c>
      <c r="E13" s="1">
        <v>40</v>
      </c>
      <c r="F13" s="4">
        <v>110</v>
      </c>
      <c r="G13" s="4">
        <f t="shared" si="0"/>
        <v>4400</v>
      </c>
      <c r="H13" s="43">
        <f t="shared" si="1"/>
        <v>108.52568875651527</v>
      </c>
      <c r="I13" s="44">
        <v>108</v>
      </c>
      <c r="J13" s="37">
        <f t="shared" si="2"/>
        <v>4320</v>
      </c>
      <c r="K13" s="38">
        <v>0.9865971705137752</v>
      </c>
    </row>
    <row r="14" spans="1:11" ht="38.25" customHeight="1">
      <c r="A14" s="10" t="s">
        <v>19</v>
      </c>
      <c r="B14" s="10" t="s">
        <v>27</v>
      </c>
      <c r="C14" s="53" t="s">
        <v>48</v>
      </c>
      <c r="D14" s="28" t="s">
        <v>83</v>
      </c>
      <c r="E14" s="1">
        <v>40</v>
      </c>
      <c r="F14" s="4">
        <v>100</v>
      </c>
      <c r="G14" s="4">
        <f t="shared" si="0"/>
        <v>4000</v>
      </c>
      <c r="H14" s="43">
        <f t="shared" si="1"/>
        <v>98.65971705137751</v>
      </c>
      <c r="I14" s="44">
        <v>98</v>
      </c>
      <c r="J14" s="37">
        <f t="shared" si="2"/>
        <v>3920</v>
      </c>
      <c r="K14" s="38">
        <v>0.9865971705137752</v>
      </c>
    </row>
    <row r="15" spans="1:11" ht="38.25" customHeight="1">
      <c r="A15" s="10" t="s">
        <v>40</v>
      </c>
      <c r="B15" s="10" t="s">
        <v>28</v>
      </c>
      <c r="C15" s="53"/>
      <c r="D15" s="28" t="s">
        <v>84</v>
      </c>
      <c r="E15" s="1">
        <v>40</v>
      </c>
      <c r="F15" s="4">
        <v>100</v>
      </c>
      <c r="G15" s="4">
        <f t="shared" si="0"/>
        <v>4000</v>
      </c>
      <c r="H15" s="43">
        <f t="shared" si="1"/>
        <v>98.65971705137751</v>
      </c>
      <c r="I15" s="44">
        <v>98</v>
      </c>
      <c r="J15" s="37">
        <f t="shared" si="2"/>
        <v>3920</v>
      </c>
      <c r="K15" s="38">
        <v>0.9865971705137752</v>
      </c>
    </row>
    <row r="16" spans="1:11" ht="38.25" customHeight="1">
      <c r="A16" s="10" t="s">
        <v>41</v>
      </c>
      <c r="B16" s="11" t="s">
        <v>29</v>
      </c>
      <c r="C16" s="53"/>
      <c r="D16" s="30" t="s">
        <v>85</v>
      </c>
      <c r="E16" s="1">
        <v>40</v>
      </c>
      <c r="F16" s="4">
        <v>100</v>
      </c>
      <c r="G16" s="4">
        <f t="shared" si="0"/>
        <v>4000</v>
      </c>
      <c r="H16" s="43">
        <f t="shared" si="1"/>
        <v>98.65971705137751</v>
      </c>
      <c r="I16" s="44">
        <v>98</v>
      </c>
      <c r="J16" s="37">
        <f t="shared" si="2"/>
        <v>3920</v>
      </c>
      <c r="K16" s="38">
        <v>0.9865971705137752</v>
      </c>
    </row>
    <row r="17" spans="1:11" ht="38.25" customHeight="1">
      <c r="A17" s="10" t="s">
        <v>50</v>
      </c>
      <c r="B17" s="21" t="s">
        <v>49</v>
      </c>
      <c r="C17" s="53"/>
      <c r="D17" s="29" t="s">
        <v>86</v>
      </c>
      <c r="E17" s="1">
        <v>40</v>
      </c>
      <c r="F17" s="4">
        <v>100</v>
      </c>
      <c r="G17" s="4">
        <f t="shared" si="0"/>
        <v>4000</v>
      </c>
      <c r="H17" s="43">
        <f t="shared" si="1"/>
        <v>98.65971705137751</v>
      </c>
      <c r="I17" s="44">
        <v>98</v>
      </c>
      <c r="J17" s="37">
        <f t="shared" si="2"/>
        <v>3920</v>
      </c>
      <c r="K17" s="38">
        <v>0.9865971705137752</v>
      </c>
    </row>
    <row r="18" spans="1:11" ht="38.25" customHeight="1">
      <c r="A18" s="10" t="s">
        <v>51</v>
      </c>
      <c r="B18" s="10" t="s">
        <v>30</v>
      </c>
      <c r="C18" s="53" t="s">
        <v>4</v>
      </c>
      <c r="D18" s="29" t="s">
        <v>87</v>
      </c>
      <c r="E18" s="1">
        <v>40</v>
      </c>
      <c r="F18" s="4">
        <v>100</v>
      </c>
      <c r="G18" s="4">
        <f t="shared" si="0"/>
        <v>4000</v>
      </c>
      <c r="H18" s="43">
        <f t="shared" si="1"/>
        <v>98.65971705137751</v>
      </c>
      <c r="I18" s="44">
        <v>98</v>
      </c>
      <c r="J18" s="37">
        <f t="shared" si="2"/>
        <v>3920</v>
      </c>
      <c r="K18" s="38">
        <v>0.9865971705137752</v>
      </c>
    </row>
    <row r="19" spans="1:11" ht="38.25" customHeight="1">
      <c r="A19" s="10" t="s">
        <v>52</v>
      </c>
      <c r="B19" s="10" t="s">
        <v>31</v>
      </c>
      <c r="C19" s="53"/>
      <c r="D19" s="28" t="s">
        <v>88</v>
      </c>
      <c r="E19" s="1">
        <v>40</v>
      </c>
      <c r="F19" s="4">
        <v>100</v>
      </c>
      <c r="G19" s="4">
        <f t="shared" si="0"/>
        <v>4000</v>
      </c>
      <c r="H19" s="43">
        <f t="shared" si="1"/>
        <v>98.65971705137751</v>
      </c>
      <c r="I19" s="44">
        <v>98</v>
      </c>
      <c r="J19" s="37">
        <f t="shared" si="2"/>
        <v>3920</v>
      </c>
      <c r="K19" s="38">
        <v>0.9865971705137752</v>
      </c>
    </row>
    <row r="20" spans="1:11" ht="38.25" customHeight="1">
      <c r="A20" s="10" t="s">
        <v>53</v>
      </c>
      <c r="B20" s="10" t="s">
        <v>32</v>
      </c>
      <c r="C20" s="53"/>
      <c r="D20" s="6" t="s">
        <v>89</v>
      </c>
      <c r="E20" s="1">
        <v>40</v>
      </c>
      <c r="F20" s="4">
        <v>100</v>
      </c>
      <c r="G20" s="4">
        <f t="shared" si="0"/>
        <v>4000</v>
      </c>
      <c r="H20" s="43">
        <f t="shared" si="1"/>
        <v>98.65971705137751</v>
      </c>
      <c r="I20" s="44">
        <v>98</v>
      </c>
      <c r="J20" s="37">
        <f t="shared" si="2"/>
        <v>3920</v>
      </c>
      <c r="K20" s="38">
        <v>0.9865971705137752</v>
      </c>
    </row>
    <row r="21" spans="1:11" ht="38.25" customHeight="1">
      <c r="A21" s="10" t="s">
        <v>54</v>
      </c>
      <c r="B21" s="10" t="s">
        <v>33</v>
      </c>
      <c r="C21" s="53"/>
      <c r="D21" s="6" t="s">
        <v>90</v>
      </c>
      <c r="E21" s="1">
        <v>40</v>
      </c>
      <c r="F21" s="4">
        <v>100</v>
      </c>
      <c r="G21" s="4">
        <f t="shared" si="0"/>
        <v>4000</v>
      </c>
      <c r="H21" s="43">
        <f t="shared" si="1"/>
        <v>98.65971705137751</v>
      </c>
      <c r="I21" s="44">
        <v>98</v>
      </c>
      <c r="J21" s="37">
        <f t="shared" si="2"/>
        <v>3920</v>
      </c>
      <c r="K21" s="38">
        <v>0.9865971705137752</v>
      </c>
    </row>
    <row r="22" spans="1:11" ht="38.25" customHeight="1">
      <c r="A22" s="10" t="s">
        <v>55</v>
      </c>
      <c r="B22" s="10" t="s">
        <v>34</v>
      </c>
      <c r="C22" s="53"/>
      <c r="D22" s="6" t="s">
        <v>91</v>
      </c>
      <c r="E22" s="1">
        <v>40</v>
      </c>
      <c r="F22" s="4">
        <v>100</v>
      </c>
      <c r="G22" s="4">
        <f t="shared" si="0"/>
        <v>4000</v>
      </c>
      <c r="H22" s="43">
        <f t="shared" si="1"/>
        <v>98.65971705137751</v>
      </c>
      <c r="I22" s="44">
        <v>98</v>
      </c>
      <c r="J22" s="37">
        <f t="shared" si="2"/>
        <v>3920</v>
      </c>
      <c r="K22" s="38">
        <v>0.9865971705137752</v>
      </c>
    </row>
    <row r="23" spans="1:11" ht="38.25" customHeight="1">
      <c r="A23" s="10" t="s">
        <v>56</v>
      </c>
      <c r="B23" s="11" t="s">
        <v>35</v>
      </c>
      <c r="C23" s="54" t="s">
        <v>5</v>
      </c>
      <c r="D23" s="28" t="s">
        <v>92</v>
      </c>
      <c r="E23" s="1">
        <v>40</v>
      </c>
      <c r="F23" s="4">
        <v>90</v>
      </c>
      <c r="G23" s="4">
        <f t="shared" si="0"/>
        <v>3600</v>
      </c>
      <c r="H23" s="43">
        <f t="shared" si="1"/>
        <v>88.79374534623976</v>
      </c>
      <c r="I23" s="44">
        <v>88</v>
      </c>
      <c r="J23" s="37">
        <f t="shared" si="2"/>
        <v>3520</v>
      </c>
      <c r="K23" s="38">
        <v>0.9865971705137752</v>
      </c>
    </row>
    <row r="24" spans="1:11" ht="38.25" customHeight="1">
      <c r="A24" s="10" t="s">
        <v>57</v>
      </c>
      <c r="B24" s="11" t="s">
        <v>36</v>
      </c>
      <c r="C24" s="54"/>
      <c r="D24" s="28" t="s">
        <v>93</v>
      </c>
      <c r="E24" s="1">
        <v>40</v>
      </c>
      <c r="F24" s="4">
        <v>90</v>
      </c>
      <c r="G24" s="4">
        <f t="shared" si="0"/>
        <v>3600</v>
      </c>
      <c r="H24" s="43">
        <f t="shared" si="1"/>
        <v>88.79374534623976</v>
      </c>
      <c r="I24" s="44">
        <v>88</v>
      </c>
      <c r="J24" s="37">
        <f t="shared" si="2"/>
        <v>3520</v>
      </c>
      <c r="K24" s="38">
        <v>0.9865971705137752</v>
      </c>
    </row>
    <row r="25" spans="1:11" ht="38.25" customHeight="1">
      <c r="A25" s="10" t="s">
        <v>58</v>
      </c>
      <c r="B25" s="11" t="s">
        <v>37</v>
      </c>
      <c r="C25" s="54"/>
      <c r="D25" s="28" t="s">
        <v>94</v>
      </c>
      <c r="E25" s="1">
        <v>40</v>
      </c>
      <c r="F25" s="4">
        <v>86</v>
      </c>
      <c r="G25" s="4">
        <f t="shared" si="0"/>
        <v>3440</v>
      </c>
      <c r="H25" s="43">
        <f t="shared" si="1"/>
        <v>84.84735666418466</v>
      </c>
      <c r="I25" s="44">
        <v>84</v>
      </c>
      <c r="J25" s="37">
        <f t="shared" si="2"/>
        <v>3360</v>
      </c>
      <c r="K25" s="38">
        <v>0.9865971705137752</v>
      </c>
    </row>
    <row r="26" spans="1:11" ht="38.25" customHeight="1">
      <c r="A26" s="10" t="s">
        <v>59</v>
      </c>
      <c r="B26" s="11" t="s">
        <v>42</v>
      </c>
      <c r="C26" s="22" t="s">
        <v>10</v>
      </c>
      <c r="D26" s="23" t="s">
        <v>95</v>
      </c>
      <c r="E26" s="1">
        <v>40</v>
      </c>
      <c r="F26" s="4">
        <v>100</v>
      </c>
      <c r="G26" s="4">
        <f t="shared" si="0"/>
        <v>4000</v>
      </c>
      <c r="H26" s="43">
        <f t="shared" si="1"/>
        <v>98.65971705137751</v>
      </c>
      <c r="I26" s="44">
        <v>98</v>
      </c>
      <c r="J26" s="37">
        <f t="shared" si="2"/>
        <v>3920</v>
      </c>
      <c r="K26" s="38">
        <v>0.9865971705137752</v>
      </c>
    </row>
    <row r="27" spans="1:11" ht="38.25" customHeight="1">
      <c r="A27" s="10" t="s">
        <v>60</v>
      </c>
      <c r="B27" s="11" t="s">
        <v>43</v>
      </c>
      <c r="C27" s="14" t="s">
        <v>44</v>
      </c>
      <c r="D27" s="6" t="s">
        <v>96</v>
      </c>
      <c r="E27" s="1">
        <v>40</v>
      </c>
      <c r="F27" s="4">
        <v>110</v>
      </c>
      <c r="G27" s="4">
        <f t="shared" si="0"/>
        <v>4400</v>
      </c>
      <c r="H27" s="43">
        <f t="shared" si="1"/>
        <v>108.52568875651527</v>
      </c>
      <c r="I27" s="44">
        <v>108</v>
      </c>
      <c r="J27" s="37">
        <f t="shared" si="2"/>
        <v>4320</v>
      </c>
      <c r="K27" s="38">
        <v>0.9865971705137752</v>
      </c>
    </row>
    <row r="28" spans="1:11" ht="38.25" customHeight="1">
      <c r="A28" s="24">
        <v>26</v>
      </c>
      <c r="B28" s="24">
        <v>101</v>
      </c>
      <c r="C28" s="26" t="s">
        <v>61</v>
      </c>
      <c r="D28" s="24" t="s">
        <v>62</v>
      </c>
      <c r="E28" s="24">
        <v>40</v>
      </c>
      <c r="F28" s="4">
        <v>100</v>
      </c>
      <c r="G28" s="4">
        <f t="shared" si="0"/>
        <v>4000</v>
      </c>
      <c r="H28" s="43">
        <f t="shared" si="1"/>
        <v>98.65971705137751</v>
      </c>
      <c r="I28" s="44">
        <v>98</v>
      </c>
      <c r="J28" s="37">
        <f t="shared" si="2"/>
        <v>3920</v>
      </c>
      <c r="K28" s="38">
        <v>0.9865971705137752</v>
      </c>
    </row>
    <row r="29" spans="1:11" ht="38.25" customHeight="1">
      <c r="A29" s="66" t="s">
        <v>100</v>
      </c>
      <c r="B29" s="67"/>
      <c r="C29" s="67"/>
      <c r="D29" s="68"/>
      <c r="E29" s="61">
        <f>SUM(G3:G29)</f>
        <v>107440</v>
      </c>
      <c r="F29" s="64"/>
      <c r="G29" s="65"/>
      <c r="H29" s="39" t="s">
        <v>109</v>
      </c>
      <c r="I29" s="39">
        <f>E31</f>
        <v>26000480</v>
      </c>
      <c r="J29" s="45">
        <f>SUM(J3:J28)</f>
        <v>106000</v>
      </c>
      <c r="K29" s="19"/>
    </row>
    <row r="30" spans="1:11" ht="38.25" customHeight="1">
      <c r="A30" s="66" t="s">
        <v>101</v>
      </c>
      <c r="B30" s="67"/>
      <c r="C30" s="67"/>
      <c r="D30" s="68"/>
      <c r="E30" s="58">
        <f>E29*22</f>
        <v>2363680</v>
      </c>
      <c r="F30" s="59"/>
      <c r="G30" s="60"/>
      <c r="H30" s="40" t="s">
        <v>110</v>
      </c>
      <c r="I30" s="40">
        <v>25652000</v>
      </c>
      <c r="J30" s="46">
        <f>J29*22</f>
        <v>2332000</v>
      </c>
      <c r="K30" s="19"/>
    </row>
    <row r="31" spans="1:11" ht="38.25" customHeight="1">
      <c r="A31" s="69" t="s">
        <v>102</v>
      </c>
      <c r="B31" s="70"/>
      <c r="C31" s="70"/>
      <c r="D31" s="71"/>
      <c r="E31" s="61">
        <f>E30*11</f>
        <v>26000480</v>
      </c>
      <c r="F31" s="62"/>
      <c r="G31" s="63"/>
      <c r="H31" s="41" t="s">
        <v>108</v>
      </c>
      <c r="I31" s="42">
        <f>I30/I29</f>
        <v>0.9865971705137752</v>
      </c>
      <c r="J31" s="47">
        <f>J30*11</f>
        <v>25652000</v>
      </c>
      <c r="K31" s="19"/>
    </row>
    <row r="32" spans="1:7" ht="38.25" customHeight="1">
      <c r="A32" s="52" t="s">
        <v>103</v>
      </c>
      <c r="B32" s="52"/>
      <c r="C32" s="52"/>
      <c r="D32" s="52"/>
      <c r="E32" s="52"/>
      <c r="F32" s="52"/>
      <c r="G32" s="52"/>
    </row>
    <row r="33" spans="1:7" ht="33" customHeight="1">
      <c r="A33" s="72" t="s">
        <v>104</v>
      </c>
      <c r="B33" s="72"/>
      <c r="C33" s="72"/>
      <c r="D33" s="72"/>
      <c r="E33" s="72"/>
      <c r="F33" s="72"/>
      <c r="G33" s="72"/>
    </row>
    <row r="34" spans="1:7" ht="27.75" customHeight="1">
      <c r="A34" s="73" t="s">
        <v>67</v>
      </c>
      <c r="B34" s="73"/>
      <c r="C34" s="73"/>
      <c r="D34" s="73"/>
      <c r="E34" s="73"/>
      <c r="F34" s="73"/>
      <c r="G34" s="73"/>
    </row>
    <row r="35" spans="1:7" ht="27.75" customHeight="1">
      <c r="A35" s="56" t="s">
        <v>71</v>
      </c>
      <c r="B35" s="56"/>
      <c r="C35" s="56"/>
      <c r="D35" s="56"/>
      <c r="E35" s="56"/>
      <c r="F35" s="56"/>
      <c r="G35" s="56"/>
    </row>
    <row r="36" spans="1:7" ht="17.25" customHeight="1">
      <c r="A36" s="57"/>
      <c r="B36" s="57"/>
      <c r="C36" s="57"/>
      <c r="D36" s="57"/>
      <c r="E36" s="57"/>
      <c r="F36" s="57"/>
      <c r="G36" s="57"/>
    </row>
    <row r="37" spans="1:7" ht="31.5" customHeight="1">
      <c r="A37" s="3" t="s">
        <v>68</v>
      </c>
      <c r="C37" s="13"/>
      <c r="E37" s="31" t="s">
        <v>69</v>
      </c>
      <c r="F37"/>
      <c r="G37"/>
    </row>
    <row r="38" spans="1:7" ht="31.5" customHeight="1">
      <c r="A38" s="3" t="s">
        <v>70</v>
      </c>
      <c r="C38" s="5"/>
      <c r="E38" s="31" t="s">
        <v>69</v>
      </c>
      <c r="F38"/>
      <c r="G38"/>
    </row>
    <row r="39" spans="1:10" ht="38.25" customHeight="1">
      <c r="A39" s="2"/>
      <c r="B39" s="12"/>
      <c r="C39" s="12"/>
      <c r="D39" s="12"/>
      <c r="E39" s="12"/>
      <c r="F39" s="12"/>
      <c r="I39" s="25"/>
      <c r="J39" s="25"/>
    </row>
    <row r="40" spans="1:10" ht="17.25" customHeight="1">
      <c r="A40" s="2"/>
      <c r="B40" s="18"/>
      <c r="C40" s="12"/>
      <c r="D40" s="17"/>
      <c r="E40" s="12"/>
      <c r="F40" s="12"/>
      <c r="G40"/>
      <c r="I40" s="25"/>
      <c r="J40" s="25"/>
    </row>
    <row r="41" spans="1:7" ht="17.25" customHeight="1">
      <c r="A41" s="2"/>
      <c r="B41" s="18"/>
      <c r="C41" s="12"/>
      <c r="D41" s="17"/>
      <c r="E41" s="12"/>
      <c r="F41" s="12"/>
      <c r="G41"/>
    </row>
    <row r="42" spans="1:7" ht="17.25" customHeight="1">
      <c r="A42" s="2"/>
      <c r="B42" s="18"/>
      <c r="C42" s="12"/>
      <c r="D42" s="17"/>
      <c r="E42" s="12"/>
      <c r="F42" s="12"/>
      <c r="G42"/>
    </row>
    <row r="43" spans="1:7" ht="15" customHeight="1">
      <c r="A43" s="3"/>
      <c r="B43" s="15"/>
      <c r="C43" s="15"/>
      <c r="D43" s="15"/>
      <c r="E43" s="13"/>
      <c r="F43" s="16"/>
      <c r="G43" s="16"/>
    </row>
    <row r="44" spans="1:3" ht="15" customHeight="1">
      <c r="A44" s="2"/>
      <c r="C44" s="3"/>
    </row>
    <row r="45" ht="15" customHeight="1">
      <c r="A45" s="2"/>
    </row>
  </sheetData>
  <sheetProtection/>
  <mergeCells count="17">
    <mergeCell ref="A35:G35"/>
    <mergeCell ref="A36:G36"/>
    <mergeCell ref="E30:G30"/>
    <mergeCell ref="E31:G31"/>
    <mergeCell ref="E29:G29"/>
    <mergeCell ref="A29:D29"/>
    <mergeCell ref="A30:D30"/>
    <mergeCell ref="A31:D31"/>
    <mergeCell ref="A33:G33"/>
    <mergeCell ref="A34:G34"/>
    <mergeCell ref="A32:G32"/>
    <mergeCell ref="C18:C22"/>
    <mergeCell ref="C23:C25"/>
    <mergeCell ref="A1:G1"/>
    <mergeCell ref="C3:C4"/>
    <mergeCell ref="C8:C13"/>
    <mergeCell ref="C14:C1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92" r:id="rId1"/>
  <headerFooter alignWithMargins="0">
    <oddFooter>&amp;C&amp;10第 &amp;P 頁，共 &amp;N 頁</oddFooter>
  </headerFooter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SheetLayoutView="100" zoomScalePageLayoutView="0" workbookViewId="0" topLeftCell="A1">
      <selection activeCell="A28" sqref="A28:IV37"/>
    </sheetView>
  </sheetViews>
  <sheetFormatPr defaultColWidth="9.00390625" defaultRowHeight="15.75"/>
  <cols>
    <col min="1" max="1" width="4.75390625" style="0" customWidth="1"/>
    <col min="2" max="3" width="5.50390625" style="0" customWidth="1"/>
    <col min="4" max="4" width="60.375" style="0" customWidth="1"/>
    <col min="5" max="5" width="9.125" style="5" customWidth="1"/>
  </cols>
  <sheetData>
    <row r="1" spans="1:5" ht="64.5" customHeight="1">
      <c r="A1" s="20" t="s">
        <v>0</v>
      </c>
      <c r="B1" s="20" t="s">
        <v>1</v>
      </c>
      <c r="C1" s="9" t="s">
        <v>2</v>
      </c>
      <c r="D1" s="9" t="s">
        <v>3</v>
      </c>
      <c r="E1" s="32" t="s">
        <v>99</v>
      </c>
    </row>
    <row r="2" spans="1:5" ht="38.25" customHeight="1">
      <c r="A2" s="10" t="s">
        <v>6</v>
      </c>
      <c r="B2" s="10" t="s">
        <v>8</v>
      </c>
      <c r="C2" s="53" t="s">
        <v>45</v>
      </c>
      <c r="D2" s="7" t="s">
        <v>73</v>
      </c>
      <c r="E2" s="4">
        <v>110</v>
      </c>
    </row>
    <row r="3" spans="1:5" ht="38.25" customHeight="1">
      <c r="A3" s="10" t="s">
        <v>7</v>
      </c>
      <c r="B3" s="10" t="s">
        <v>9</v>
      </c>
      <c r="C3" s="53"/>
      <c r="D3" s="7" t="s">
        <v>72</v>
      </c>
      <c r="E3" s="4">
        <v>110</v>
      </c>
    </row>
    <row r="4" spans="1:5" ht="57" customHeight="1">
      <c r="A4" s="10" t="s">
        <v>38</v>
      </c>
      <c r="B4" s="10" t="s">
        <v>20</v>
      </c>
      <c r="C4" s="9" t="s">
        <v>63</v>
      </c>
      <c r="D4" s="27" t="s">
        <v>74</v>
      </c>
      <c r="E4" s="4">
        <v>110</v>
      </c>
    </row>
    <row r="5" spans="1:5" ht="57" customHeight="1">
      <c r="A5" s="10" t="s">
        <v>39</v>
      </c>
      <c r="B5" s="8" t="s">
        <v>46</v>
      </c>
      <c r="C5" s="14" t="s">
        <v>64</v>
      </c>
      <c r="D5" s="27" t="s">
        <v>75</v>
      </c>
      <c r="E5" s="4">
        <v>110</v>
      </c>
    </row>
    <row r="6" spans="1:5" ht="38.25" customHeight="1">
      <c r="A6" s="8" t="s">
        <v>12</v>
      </c>
      <c r="B6" s="8" t="s">
        <v>47</v>
      </c>
      <c r="C6" s="14" t="s">
        <v>65</v>
      </c>
      <c r="D6" s="28" t="s">
        <v>78</v>
      </c>
      <c r="E6" s="4">
        <v>110</v>
      </c>
    </row>
    <row r="7" spans="1:5" ht="38.25" customHeight="1">
      <c r="A7" s="8" t="s">
        <v>13</v>
      </c>
      <c r="B7" s="10" t="s">
        <v>21</v>
      </c>
      <c r="C7" s="53" t="s">
        <v>11</v>
      </c>
      <c r="D7" s="28" t="s">
        <v>76</v>
      </c>
      <c r="E7" s="4">
        <v>110</v>
      </c>
    </row>
    <row r="8" spans="1:5" ht="38.25" customHeight="1">
      <c r="A8" s="10" t="s">
        <v>14</v>
      </c>
      <c r="B8" s="10" t="s">
        <v>22</v>
      </c>
      <c r="C8" s="53"/>
      <c r="D8" s="28" t="s">
        <v>77</v>
      </c>
      <c r="E8" s="4">
        <v>110</v>
      </c>
    </row>
    <row r="9" spans="1:5" ht="38.25" customHeight="1">
      <c r="A9" s="10" t="s">
        <v>15</v>
      </c>
      <c r="B9" s="10" t="s">
        <v>23</v>
      </c>
      <c r="C9" s="53"/>
      <c r="D9" s="28" t="s">
        <v>79</v>
      </c>
      <c r="E9" s="4">
        <v>110</v>
      </c>
    </row>
    <row r="10" spans="1:5" ht="38.25" customHeight="1">
      <c r="A10" s="10" t="s">
        <v>16</v>
      </c>
      <c r="B10" s="10" t="s">
        <v>24</v>
      </c>
      <c r="C10" s="53"/>
      <c r="D10" s="27" t="s">
        <v>80</v>
      </c>
      <c r="E10" s="4">
        <v>108</v>
      </c>
    </row>
    <row r="11" spans="1:5" ht="38.25" customHeight="1">
      <c r="A11" s="10" t="s">
        <v>17</v>
      </c>
      <c r="B11" s="10" t="s">
        <v>25</v>
      </c>
      <c r="C11" s="53"/>
      <c r="D11" s="28" t="s">
        <v>81</v>
      </c>
      <c r="E11" s="4">
        <v>108</v>
      </c>
    </row>
    <row r="12" spans="1:5" ht="38.25" customHeight="1">
      <c r="A12" s="10" t="s">
        <v>18</v>
      </c>
      <c r="B12" s="10" t="s">
        <v>26</v>
      </c>
      <c r="C12" s="53"/>
      <c r="D12" s="29" t="s">
        <v>82</v>
      </c>
      <c r="E12" s="4">
        <v>108</v>
      </c>
    </row>
    <row r="13" spans="1:5" ht="38.25" customHeight="1">
      <c r="A13" s="10" t="s">
        <v>19</v>
      </c>
      <c r="B13" s="10" t="s">
        <v>27</v>
      </c>
      <c r="C13" s="53" t="s">
        <v>48</v>
      </c>
      <c r="D13" s="28" t="s">
        <v>83</v>
      </c>
      <c r="E13" s="4">
        <v>98</v>
      </c>
    </row>
    <row r="14" spans="1:5" ht="38.25" customHeight="1">
      <c r="A14" s="10" t="s">
        <v>40</v>
      </c>
      <c r="B14" s="10" t="s">
        <v>28</v>
      </c>
      <c r="C14" s="53"/>
      <c r="D14" s="28" t="s">
        <v>84</v>
      </c>
      <c r="E14" s="4">
        <v>98</v>
      </c>
    </row>
    <row r="15" spans="1:5" ht="38.25" customHeight="1">
      <c r="A15" s="10" t="s">
        <v>41</v>
      </c>
      <c r="B15" s="11" t="s">
        <v>29</v>
      </c>
      <c r="C15" s="53"/>
      <c r="D15" s="30" t="s">
        <v>85</v>
      </c>
      <c r="E15" s="4">
        <v>98</v>
      </c>
    </row>
    <row r="16" spans="1:5" ht="38.25" customHeight="1">
      <c r="A16" s="10" t="s">
        <v>50</v>
      </c>
      <c r="B16" s="21" t="s">
        <v>49</v>
      </c>
      <c r="C16" s="53"/>
      <c r="D16" s="29" t="s">
        <v>86</v>
      </c>
      <c r="E16" s="4">
        <v>98</v>
      </c>
    </row>
    <row r="17" spans="1:5" ht="38.25" customHeight="1">
      <c r="A17" s="10" t="s">
        <v>51</v>
      </c>
      <c r="B17" s="10" t="s">
        <v>30</v>
      </c>
      <c r="C17" s="53" t="s">
        <v>4</v>
      </c>
      <c r="D17" s="29" t="s">
        <v>87</v>
      </c>
      <c r="E17" s="4">
        <v>98</v>
      </c>
    </row>
    <row r="18" spans="1:5" ht="38.25" customHeight="1">
      <c r="A18" s="10" t="s">
        <v>52</v>
      </c>
      <c r="B18" s="10" t="s">
        <v>31</v>
      </c>
      <c r="C18" s="53"/>
      <c r="D18" s="28" t="s">
        <v>88</v>
      </c>
      <c r="E18" s="4">
        <v>98</v>
      </c>
    </row>
    <row r="19" spans="1:5" ht="38.25" customHeight="1">
      <c r="A19" s="10" t="s">
        <v>53</v>
      </c>
      <c r="B19" s="10" t="s">
        <v>32</v>
      </c>
      <c r="C19" s="53"/>
      <c r="D19" s="6" t="s">
        <v>89</v>
      </c>
      <c r="E19" s="4">
        <v>98</v>
      </c>
    </row>
    <row r="20" spans="1:5" ht="38.25" customHeight="1">
      <c r="A20" s="10" t="s">
        <v>54</v>
      </c>
      <c r="B20" s="10" t="s">
        <v>33</v>
      </c>
      <c r="C20" s="53"/>
      <c r="D20" s="6" t="s">
        <v>90</v>
      </c>
      <c r="E20" s="4">
        <v>98</v>
      </c>
    </row>
    <row r="21" spans="1:5" ht="38.25" customHeight="1">
      <c r="A21" s="10" t="s">
        <v>55</v>
      </c>
      <c r="B21" s="10" t="s">
        <v>34</v>
      </c>
      <c r="C21" s="53"/>
      <c r="D21" s="6" t="s">
        <v>91</v>
      </c>
      <c r="E21" s="4">
        <v>98</v>
      </c>
    </row>
    <row r="22" spans="1:5" ht="38.25" customHeight="1">
      <c r="A22" s="10" t="s">
        <v>56</v>
      </c>
      <c r="B22" s="11" t="s">
        <v>35</v>
      </c>
      <c r="C22" s="54" t="s">
        <v>5</v>
      </c>
      <c r="D22" s="28" t="s">
        <v>92</v>
      </c>
      <c r="E22" s="4">
        <v>88</v>
      </c>
    </row>
    <row r="23" spans="1:5" ht="38.25" customHeight="1">
      <c r="A23" s="10" t="s">
        <v>57</v>
      </c>
      <c r="B23" s="11" t="s">
        <v>36</v>
      </c>
      <c r="C23" s="54"/>
      <c r="D23" s="28" t="s">
        <v>93</v>
      </c>
      <c r="E23" s="4">
        <v>88</v>
      </c>
    </row>
    <row r="24" spans="1:5" ht="38.25" customHeight="1">
      <c r="A24" s="10" t="s">
        <v>58</v>
      </c>
      <c r="B24" s="11" t="s">
        <v>37</v>
      </c>
      <c r="C24" s="54"/>
      <c r="D24" s="28" t="s">
        <v>94</v>
      </c>
      <c r="E24" s="4">
        <v>84</v>
      </c>
    </row>
    <row r="25" spans="1:5" ht="38.25" customHeight="1">
      <c r="A25" s="10" t="s">
        <v>59</v>
      </c>
      <c r="B25" s="11" t="s">
        <v>42</v>
      </c>
      <c r="C25" s="22" t="s">
        <v>10</v>
      </c>
      <c r="D25" s="23" t="s">
        <v>95</v>
      </c>
      <c r="E25" s="4">
        <v>98</v>
      </c>
    </row>
    <row r="26" spans="1:5" ht="38.25" customHeight="1">
      <c r="A26" s="10" t="s">
        <v>60</v>
      </c>
      <c r="B26" s="11" t="s">
        <v>43</v>
      </c>
      <c r="C26" s="14" t="s">
        <v>44</v>
      </c>
      <c r="D26" s="6" t="s">
        <v>96</v>
      </c>
      <c r="E26" s="4">
        <v>108</v>
      </c>
    </row>
    <row r="27" spans="1:5" ht="38.25" customHeight="1">
      <c r="A27" s="24">
        <v>26</v>
      </c>
      <c r="B27" s="24">
        <v>101</v>
      </c>
      <c r="C27" s="26" t="s">
        <v>61</v>
      </c>
      <c r="D27" s="24" t="s">
        <v>62</v>
      </c>
      <c r="E27" s="4">
        <v>98</v>
      </c>
    </row>
    <row r="28" spans="1:5" ht="38.25" customHeight="1">
      <c r="A28" s="66"/>
      <c r="B28" s="67"/>
      <c r="C28" s="67"/>
      <c r="D28" s="68"/>
      <c r="E28" s="50"/>
    </row>
    <row r="29" spans="1:5" ht="38.25" customHeight="1">
      <c r="A29" s="66"/>
      <c r="B29" s="67"/>
      <c r="C29" s="67"/>
      <c r="D29" s="68"/>
      <c r="E29" s="48"/>
    </row>
    <row r="30" spans="1:5" ht="38.25" customHeight="1">
      <c r="A30" s="69"/>
      <c r="B30" s="70"/>
      <c r="C30" s="70"/>
      <c r="D30" s="71"/>
      <c r="E30" s="49"/>
    </row>
    <row r="31" spans="1:5" ht="38.25" customHeight="1">
      <c r="A31" s="52"/>
      <c r="B31" s="52"/>
      <c r="C31" s="52"/>
      <c r="D31" s="52"/>
      <c r="E31" s="52"/>
    </row>
    <row r="32" spans="1:5" ht="33" customHeight="1">
      <c r="A32" s="72"/>
      <c r="B32" s="72"/>
      <c r="C32" s="72"/>
      <c r="D32" s="72"/>
      <c r="E32" s="72"/>
    </row>
    <row r="33" spans="1:5" ht="27.75" customHeight="1">
      <c r="A33" s="73"/>
      <c r="B33" s="73"/>
      <c r="C33" s="73"/>
      <c r="D33" s="73"/>
      <c r="E33" s="73"/>
    </row>
    <row r="34" spans="1:5" ht="27.75" customHeight="1">
      <c r="A34" s="56"/>
      <c r="B34" s="56"/>
      <c r="C34" s="56"/>
      <c r="D34" s="56"/>
      <c r="E34" s="56"/>
    </row>
    <row r="35" spans="1:5" ht="17.25" customHeight="1">
      <c r="A35" s="57"/>
      <c r="B35" s="57"/>
      <c r="C35" s="57"/>
      <c r="D35" s="57"/>
      <c r="E35" s="57"/>
    </row>
    <row r="36" spans="1:5" ht="31.5" customHeight="1">
      <c r="A36" s="51"/>
      <c r="C36" s="13"/>
      <c r="E36"/>
    </row>
    <row r="37" spans="1:5" ht="31.5" customHeight="1">
      <c r="A37" s="51"/>
      <c r="C37" s="5"/>
      <c r="E37"/>
    </row>
    <row r="38" spans="1:5" ht="38.25" customHeight="1">
      <c r="A38" s="2"/>
      <c r="B38" s="12"/>
      <c r="C38" s="12"/>
      <c r="D38" s="12"/>
      <c r="E38" s="12"/>
    </row>
    <row r="39" spans="1:5" ht="17.25" customHeight="1">
      <c r="A39" s="2"/>
      <c r="B39" s="18"/>
      <c r="C39" s="12"/>
      <c r="D39" s="17"/>
      <c r="E39" s="12"/>
    </row>
    <row r="40" spans="1:5" ht="17.25" customHeight="1">
      <c r="A40" s="2"/>
      <c r="B40" s="18"/>
      <c r="C40" s="12"/>
      <c r="D40" s="17"/>
      <c r="E40" s="12"/>
    </row>
    <row r="41" spans="1:5" ht="17.25" customHeight="1">
      <c r="A41" s="2"/>
      <c r="B41" s="18"/>
      <c r="C41" s="12"/>
      <c r="D41" s="17"/>
      <c r="E41" s="12"/>
    </row>
    <row r="42" spans="1:5" ht="15" customHeight="1">
      <c r="A42" s="3"/>
      <c r="B42" s="15"/>
      <c r="C42" s="15"/>
      <c r="D42" s="15"/>
      <c r="E42" s="16"/>
    </row>
    <row r="43" spans="1:3" ht="15" customHeight="1">
      <c r="A43" s="2"/>
      <c r="C43" s="3"/>
    </row>
    <row r="44" ht="15" customHeight="1">
      <c r="A44" s="2"/>
    </row>
  </sheetData>
  <sheetProtection/>
  <mergeCells count="13">
    <mergeCell ref="C2:C3"/>
    <mergeCell ref="C7:C12"/>
    <mergeCell ref="C13:C16"/>
    <mergeCell ref="C17:C21"/>
    <mergeCell ref="C22:C24"/>
    <mergeCell ref="A31:E31"/>
    <mergeCell ref="A32:E32"/>
    <mergeCell ref="A33:E33"/>
    <mergeCell ref="A34:E34"/>
    <mergeCell ref="A35:E35"/>
    <mergeCell ref="A28:D28"/>
    <mergeCell ref="A29:D29"/>
    <mergeCell ref="A30:D30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&amp;C&amp;10第 &amp;P 頁，共 &amp;N 頁</oddFooter>
  </headerFooter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821</dc:creator>
  <cp:keywords/>
  <dc:description/>
  <cp:lastModifiedBy>user</cp:lastModifiedBy>
  <cp:lastPrinted>2023-08-22T05:35:12Z</cp:lastPrinted>
  <dcterms:created xsi:type="dcterms:W3CDTF">2011-11-24T05:14:36Z</dcterms:created>
  <dcterms:modified xsi:type="dcterms:W3CDTF">2023-09-11T03:00:50Z</dcterms:modified>
  <cp:category/>
  <cp:version/>
  <cp:contentType/>
  <cp:contentStatus/>
</cp:coreProperties>
</file>